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2_Customer\MOBIS\PRK3 (ADAS Parking3)\Issue\Open_I2C Duty\"/>
    </mc:Choice>
  </mc:AlternateContent>
  <xr:revisionPtr revIDLastSave="0" documentId="8_{BA340F35-42E1-4FDE-B02D-60B3F774F832}" xr6:coauthVersionLast="47" xr6:coauthVersionMax="47" xr10:uidLastSave="{00000000-0000-0000-0000-000000000000}"/>
  <bookViews>
    <workbookView xWindow="-120" yWindow="-120" windowWidth="29040" windowHeight="17520" activeTab="1" xr2:uid="{467496E8-56B1-4870-BFFD-14F1795B5E0B}"/>
  </bookViews>
  <sheets>
    <sheet name="Sheet4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3" l="1"/>
  <c r="P47" i="3" s="1"/>
  <c r="N48" i="3" s="1"/>
  <c r="L45" i="3"/>
  <c r="N49" i="3"/>
</calcChain>
</file>

<file path=xl/sharedStrings.xml><?xml version="1.0" encoding="utf-8"?>
<sst xmlns="http://schemas.openxmlformats.org/spreadsheetml/2006/main" count="46" uniqueCount="37">
  <si>
    <t>LddChannel = 5</t>
  </si>
  <si>
    <t>LulICCCRegVal = 30</t>
  </si>
  <si>
    <t>LulICCCReg2Val = 128</t>
  </si>
  <si>
    <t>FIXED_DUTY 모드</t>
    <phoneticPr fontId="1" type="noConversion"/>
  </si>
  <si>
    <t>LulSclClkGenDiv = 0</t>
    <phoneticPr fontId="1" type="noConversion"/>
  </si>
  <si>
    <t>-&gt;</t>
    <phoneticPr fontId="1" type="noConversion"/>
  </si>
  <si>
    <t>pICCCR2nReg</t>
  </si>
  <si>
    <t>pICFBSCRnReg</t>
  </si>
  <si>
    <t>LpSlaveConfig-&gt;ucFisrtBitSetupCycle = 13</t>
  </si>
  <si>
    <t>pICCCRnReg</t>
    <phoneticPr fontId="1" type="noConversion"/>
  </si>
  <si>
    <r>
      <t>SCLfreq:</t>
    </r>
    <r>
      <rPr>
        <sz val="11"/>
        <color theme="1"/>
        <rFont val="맑은 고딕"/>
        <family val="2"/>
        <charset val="129"/>
        <scheme val="minor"/>
      </rPr>
      <t xml:space="preserve"> 실제 I2C SCL 클럭 주파수(Hz)</t>
    </r>
  </si>
  <si>
    <r>
      <t>tICF:</t>
    </r>
    <r>
      <rPr>
        <sz val="11"/>
        <color theme="1"/>
        <rFont val="맑은 고딕"/>
        <family val="2"/>
        <charset val="129"/>
        <scheme val="minor"/>
      </rPr>
      <t xml:space="preserve"> SCL의 실제 하강(fall) 시간(ns)</t>
    </r>
  </si>
  <si>
    <r>
      <t>tr:</t>
    </r>
    <r>
      <rPr>
        <sz val="11"/>
        <color theme="1"/>
        <rFont val="맑은 고딕"/>
        <family val="2"/>
        <charset val="129"/>
        <scheme val="minor"/>
      </rPr>
      <t xml:space="preserve"> SCL의 실제 상승(rise) 시간(ns)</t>
    </r>
  </si>
  <si>
    <r>
      <t>IntDelay:</t>
    </r>
    <r>
      <rPr>
        <sz val="11"/>
        <color theme="1"/>
        <rFont val="맑은 고딕"/>
        <family val="2"/>
        <charset val="129"/>
        <scheme val="minor"/>
      </rPr>
      <t xml:space="preserve"> LSI(내부 논리) 지연시간 (Open Drain Buffer: 50ns typ, 110ns max)</t>
    </r>
  </si>
  <si>
    <r>
      <t>F[...]</t>
    </r>
    <r>
      <rPr>
        <sz val="11"/>
        <color theme="1"/>
        <rFont val="맑은 고딕"/>
        <family val="2"/>
        <charset val="129"/>
        <scheme val="minor"/>
      </rPr>
      <t>: 괄호 안 값을 반올림(혹은 내림) 함수로 처리</t>
    </r>
  </si>
  <si>
    <t>SCLfreq</t>
    <phoneticPr fontId="1" type="noConversion"/>
  </si>
  <si>
    <t>SCLfreq = I2Cck / (20 + SCGD × 8 + F[(tICF + tr + IntDelay) × I2Cck])</t>
    <phoneticPr fontId="1" type="noConversion"/>
  </si>
  <si>
    <t>I2Cck</t>
  </si>
  <si>
    <t>tICF</t>
  </si>
  <si>
    <t>tr</t>
  </si>
  <si>
    <t>IntDelay</t>
  </si>
  <si>
    <t>SCGD</t>
    <phoneticPr fontId="1" type="noConversion"/>
  </si>
  <si>
    <t>Hz</t>
    <phoneticPr fontId="1" type="noConversion"/>
  </si>
  <si>
    <t>ns</t>
    <phoneticPr fontId="1" type="noConversion"/>
  </si>
  <si>
    <t>s</t>
    <phoneticPr fontId="1" type="noConversion"/>
  </si>
  <si>
    <t>KHz</t>
    <phoneticPr fontId="1" type="noConversion"/>
  </si>
  <si>
    <t>Target scl은 왜 필요하지?</t>
    <phoneticPr fontId="1" type="noConversion"/>
  </si>
  <si>
    <t>계산식</t>
    <phoneticPr fontId="1" type="noConversion"/>
  </si>
  <si>
    <t>DaVinci</t>
    <phoneticPr fontId="1" type="noConversion"/>
  </si>
  <si>
    <r>
      <t>I2Cck:</t>
    </r>
    <r>
      <rPr>
        <sz val="11"/>
        <color theme="1"/>
        <rFont val="맑은 고딕"/>
        <family val="2"/>
        <charset val="129"/>
        <scheme val="minor"/>
      </rPr>
      <t xml:space="preserve"> I2C 컨트롤러에 공급되는 내부 클럭(19MHz)</t>
    </r>
    <phoneticPr fontId="1" type="noConversion"/>
  </si>
  <si>
    <r>
      <t>SCGD:</t>
    </r>
    <r>
      <rPr>
        <sz val="11"/>
        <color theme="1"/>
        <rFont val="맑은 고딕"/>
        <family val="2"/>
        <charset val="129"/>
        <scheme val="minor"/>
      </rPr>
      <t xml:space="preserve"> I2C 클럭 분주 레지스터 값(3, Tr32로 Register를 확인함)</t>
    </r>
    <phoneticPr fontId="1" type="noConversion"/>
  </si>
  <si>
    <t>Iic Falling Time</t>
    <phoneticPr fontId="1" type="noConversion"/>
  </si>
  <si>
    <r>
      <t>tICF:</t>
    </r>
    <r>
      <rPr>
        <sz val="11"/>
        <color theme="1"/>
        <rFont val="맑은 고딕"/>
        <family val="2"/>
        <charset val="129"/>
        <scheme val="minor"/>
      </rPr>
      <t xml:space="preserve"> Iic Falling Time(ns)</t>
    </r>
    <phoneticPr fontId="1" type="noConversion"/>
  </si>
  <si>
    <t>Iic Rising Time</t>
    <phoneticPr fontId="1" type="noConversion"/>
  </si>
  <si>
    <r>
      <t>tr:</t>
    </r>
    <r>
      <rPr>
        <sz val="11"/>
        <color theme="1"/>
        <rFont val="맑은 고딕"/>
        <family val="2"/>
        <charset val="129"/>
        <scheme val="minor"/>
      </rPr>
      <t xml:space="preserve"> Iic Rising Time(ns)</t>
    </r>
    <phoneticPr fontId="1" type="noConversion"/>
  </si>
  <si>
    <t>Iic Inbt Delay</t>
    <phoneticPr fontId="1" type="noConversion"/>
  </si>
  <si>
    <r>
      <t>IntDelay:</t>
    </r>
    <r>
      <rPr>
        <sz val="11"/>
        <color theme="1"/>
        <rFont val="맑은 고딕"/>
        <family val="2"/>
        <charset val="129"/>
        <scheme val="minor"/>
      </rPr>
      <t xml:space="preserve"> Iic Inbt Delay (Open Drain Buffer: 50ns typ, 110ns max)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</si>
</sst>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142171</xdr:colOff>
      <xdr:row>17</xdr:row>
      <xdr:rowOff>9105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7044E25-DD25-4FEC-9580-B5045D60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09550"/>
          <a:ext cx="5628571" cy="33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21</xdr:col>
      <xdr:colOff>561975</xdr:colOff>
      <xdr:row>6</xdr:row>
      <xdr:rowOff>9525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276A5F9-3AE6-29DD-4518-D311D4D3E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9550"/>
          <a:ext cx="81057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8</xdr:col>
      <xdr:colOff>351867</xdr:colOff>
      <xdr:row>19</xdr:row>
      <xdr:rowOff>132888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0EDA94C-9BA7-B60C-490E-E3442B09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419100"/>
          <a:ext cx="4466667" cy="369523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24</xdr:col>
      <xdr:colOff>55857</xdr:colOff>
      <xdr:row>23</xdr:row>
      <xdr:rowOff>75640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5FE7011-0357-8362-E69A-F92C3129B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419100"/>
          <a:ext cx="10342857" cy="44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20</xdr:col>
      <xdr:colOff>323038</xdr:colOff>
      <xdr:row>33</xdr:row>
      <xdr:rowOff>114076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37BDC7A-33C0-449F-A8F9-DF5F4D39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5238750"/>
          <a:ext cx="6495238" cy="17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10</xdr:col>
      <xdr:colOff>27886</xdr:colOff>
      <xdr:row>40</xdr:row>
      <xdr:rowOff>113893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D02D1BF3-659E-82F9-E46A-6983D844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5238750"/>
          <a:ext cx="5514286" cy="32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9</xdr:col>
      <xdr:colOff>666067</xdr:colOff>
      <xdr:row>59</xdr:row>
      <xdr:rowOff>161486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C5BD899E-4AE7-32D7-DDCB-B11C7783F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" y="9010650"/>
          <a:ext cx="5466667" cy="35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17</xdr:col>
      <xdr:colOff>656629</xdr:colOff>
      <xdr:row>49</xdr:row>
      <xdr:rowOff>190319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C22C2FC9-AAD6-6EDB-8761-48C24436A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9010650"/>
          <a:ext cx="4771429" cy="14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9</xdr:col>
      <xdr:colOff>627971</xdr:colOff>
      <xdr:row>77</xdr:row>
      <xdr:rowOff>113867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3D4B9D14-95D2-F134-E22D-874F88E9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00" y="12782550"/>
          <a:ext cx="5428571" cy="34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17</xdr:col>
      <xdr:colOff>589962</xdr:colOff>
      <xdr:row>69</xdr:row>
      <xdr:rowOff>9340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4566404D-4934-5BCE-AD7E-5C242D2D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43800" y="12992100"/>
          <a:ext cx="4704762" cy="1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9</xdr:col>
      <xdr:colOff>551781</xdr:colOff>
      <xdr:row>95</xdr:row>
      <xdr:rowOff>199581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1FBCBC56-5F98-A8B2-02EC-C263268B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1600" y="16554450"/>
          <a:ext cx="5352381" cy="35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79</xdr:row>
      <xdr:rowOff>0</xdr:rowOff>
    </xdr:from>
    <xdr:to>
      <xdr:col>19</xdr:col>
      <xdr:colOff>46933</xdr:colOff>
      <xdr:row>86</xdr:row>
      <xdr:rowOff>9340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1DD1E93F-D05F-92F1-DE76-DE0192F9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43800" y="16554450"/>
          <a:ext cx="5533333" cy="1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9</xdr:col>
      <xdr:colOff>589876</xdr:colOff>
      <xdr:row>114</xdr:row>
      <xdr:rowOff>161486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DA892F2D-B3EA-8EEF-603F-4C8DFFE4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71600" y="20535900"/>
          <a:ext cx="5390476" cy="35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98</xdr:row>
      <xdr:rowOff>0</xdr:rowOff>
    </xdr:from>
    <xdr:to>
      <xdr:col>23</xdr:col>
      <xdr:colOff>446590</xdr:colOff>
      <xdr:row>105</xdr:row>
      <xdr:rowOff>9340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5BDB1254-7CBB-6223-3788-83257F424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43800" y="20535900"/>
          <a:ext cx="8676190" cy="1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9</xdr:col>
      <xdr:colOff>656543</xdr:colOff>
      <xdr:row>133</xdr:row>
      <xdr:rowOff>18602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34A65174-4A76-CEB5-1AE4-FAA384D6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" y="24307800"/>
          <a:ext cx="5457143" cy="35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116</xdr:row>
      <xdr:rowOff>0</xdr:rowOff>
    </xdr:from>
    <xdr:to>
      <xdr:col>20</xdr:col>
      <xdr:colOff>227800</xdr:colOff>
      <xdr:row>123</xdr:row>
      <xdr:rowOff>37912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66761831-28E7-F3EE-7735-D05CA960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43800" y="24307800"/>
          <a:ext cx="6400000" cy="15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9</xdr:col>
      <xdr:colOff>475590</xdr:colOff>
      <xdr:row>152</xdr:row>
      <xdr:rowOff>190057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2BCF0734-03F3-4F7C-5DE2-67F2E6C2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71600" y="28498800"/>
          <a:ext cx="5276190" cy="35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136</xdr:row>
      <xdr:rowOff>0</xdr:rowOff>
    </xdr:from>
    <xdr:to>
      <xdr:col>19</xdr:col>
      <xdr:colOff>151695</xdr:colOff>
      <xdr:row>142</xdr:row>
      <xdr:rowOff>190319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44C8D4C8-6A7F-7447-21DA-162666DB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543800" y="28498800"/>
          <a:ext cx="5638095" cy="14476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153</xdr:row>
      <xdr:rowOff>0</xdr:rowOff>
    </xdr:from>
    <xdr:to>
      <xdr:col>16</xdr:col>
      <xdr:colOff>628143</xdr:colOff>
      <xdr:row>160</xdr:row>
      <xdr:rowOff>76007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F31843FD-D9BF-F796-C5FD-F1FBED8B2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43800" y="32061150"/>
          <a:ext cx="4057143" cy="15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9</xdr:col>
      <xdr:colOff>656543</xdr:colOff>
      <xdr:row>170</xdr:row>
      <xdr:rowOff>171009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E56D470C-04C7-C6DA-2708-967A959B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71600" y="32270700"/>
          <a:ext cx="5457143" cy="35238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172</xdr:row>
      <xdr:rowOff>0</xdr:rowOff>
    </xdr:from>
    <xdr:to>
      <xdr:col>10</xdr:col>
      <xdr:colOff>94552</xdr:colOff>
      <xdr:row>188</xdr:row>
      <xdr:rowOff>132914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8B693897-F225-D7A5-E88F-CF1B44F8D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71600" y="36042600"/>
          <a:ext cx="5580952" cy="34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172</xdr:row>
      <xdr:rowOff>0</xdr:rowOff>
    </xdr:from>
    <xdr:to>
      <xdr:col>20</xdr:col>
      <xdr:colOff>170657</xdr:colOff>
      <xdr:row>179</xdr:row>
      <xdr:rowOff>66483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CB56F8D-304F-CA52-BA9C-4E4A5E735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543800" y="36042600"/>
          <a:ext cx="6342857" cy="15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190</xdr:row>
      <xdr:rowOff>0</xdr:rowOff>
    </xdr:from>
    <xdr:to>
      <xdr:col>9</xdr:col>
      <xdr:colOff>656543</xdr:colOff>
      <xdr:row>207</xdr:row>
      <xdr:rowOff>18602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1A79E5FB-1345-FA2F-8B7B-BEC9A511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71600" y="39814500"/>
          <a:ext cx="5457143" cy="35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123209</xdr:colOff>
      <xdr:row>196</xdr:row>
      <xdr:rowOff>180795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31E9D159-281C-091A-F5A3-9EBAC0AD5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43800" y="39814500"/>
          <a:ext cx="4923809" cy="14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10</xdr:col>
      <xdr:colOff>104076</xdr:colOff>
      <xdr:row>226</xdr:row>
      <xdr:rowOff>47174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FEED7186-28D6-B9BD-4C4E-20DFE331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1600" y="43795950"/>
          <a:ext cx="5590476" cy="36095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209</xdr:row>
      <xdr:rowOff>0</xdr:rowOff>
    </xdr:from>
    <xdr:to>
      <xdr:col>21</xdr:col>
      <xdr:colOff>313428</xdr:colOff>
      <xdr:row>215</xdr:row>
      <xdr:rowOff>142700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2D3D89A8-C726-C0A4-8CB1-5023D7BD4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43800" y="43795950"/>
          <a:ext cx="7171428" cy="14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228</xdr:row>
      <xdr:rowOff>0</xdr:rowOff>
    </xdr:from>
    <xdr:to>
      <xdr:col>9</xdr:col>
      <xdr:colOff>570829</xdr:colOff>
      <xdr:row>244</xdr:row>
      <xdr:rowOff>161486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9085FA69-F2D0-A7EF-4D65-F736AB5E8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71600" y="47777400"/>
          <a:ext cx="5371429" cy="35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228</xdr:row>
      <xdr:rowOff>0</xdr:rowOff>
    </xdr:from>
    <xdr:to>
      <xdr:col>19</xdr:col>
      <xdr:colOff>380267</xdr:colOff>
      <xdr:row>235</xdr:row>
      <xdr:rowOff>66483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BFCD0D59-992E-D373-DFCD-984AE61EB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543800" y="47777400"/>
          <a:ext cx="5866667" cy="15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247</xdr:row>
      <xdr:rowOff>0</xdr:rowOff>
    </xdr:from>
    <xdr:to>
      <xdr:col>9</xdr:col>
      <xdr:colOff>504162</xdr:colOff>
      <xdr:row>263</xdr:row>
      <xdr:rowOff>142438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58E6E78B-9195-0025-C831-FFC9B9E0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71600" y="51758850"/>
          <a:ext cx="5304762" cy="3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247</xdr:row>
      <xdr:rowOff>0</xdr:rowOff>
    </xdr:from>
    <xdr:to>
      <xdr:col>20</xdr:col>
      <xdr:colOff>103990</xdr:colOff>
      <xdr:row>253</xdr:row>
      <xdr:rowOff>209367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33064EB1-82B1-C866-A5FE-34AC5A21F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543800" y="51758850"/>
          <a:ext cx="6276190" cy="14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265</xdr:row>
      <xdr:rowOff>0</xdr:rowOff>
    </xdr:from>
    <xdr:to>
      <xdr:col>19</xdr:col>
      <xdr:colOff>494552</xdr:colOff>
      <xdr:row>272</xdr:row>
      <xdr:rowOff>56960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D79BE44-434B-B38F-B18E-C1A0F897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55530750"/>
          <a:ext cx="5980952" cy="1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9</xdr:col>
      <xdr:colOff>599400</xdr:colOff>
      <xdr:row>281</xdr:row>
      <xdr:rowOff>142438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4DE2E763-E7A6-714D-1985-DF5CDC32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71600" y="55530750"/>
          <a:ext cx="5400000" cy="34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9</xdr:col>
      <xdr:colOff>618448</xdr:colOff>
      <xdr:row>300</xdr:row>
      <xdr:rowOff>85269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73D86D9D-B845-FD07-B283-953A8017E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71600" y="59302650"/>
          <a:ext cx="5419048" cy="36476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283</xdr:row>
      <xdr:rowOff>0</xdr:rowOff>
    </xdr:from>
    <xdr:to>
      <xdr:col>23</xdr:col>
      <xdr:colOff>484686</xdr:colOff>
      <xdr:row>289</xdr:row>
      <xdr:rowOff>190319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F4D6A18A-4A91-E556-7003-6F738D02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543800" y="59302650"/>
          <a:ext cx="8714286" cy="14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9</xdr:col>
      <xdr:colOff>666067</xdr:colOff>
      <xdr:row>321</xdr:row>
      <xdr:rowOff>47148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71544EE4-696A-D573-A3C5-EA816D8ED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1600" y="63493650"/>
          <a:ext cx="5466667" cy="38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303</xdr:row>
      <xdr:rowOff>0</xdr:rowOff>
    </xdr:from>
    <xdr:to>
      <xdr:col>17</xdr:col>
      <xdr:colOff>513771</xdr:colOff>
      <xdr:row>310</xdr:row>
      <xdr:rowOff>66483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C61E50D6-9093-46D8-DF5B-C7881537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543800" y="63493650"/>
          <a:ext cx="4628571" cy="15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9</xdr:col>
      <xdr:colOff>589876</xdr:colOff>
      <xdr:row>341</xdr:row>
      <xdr:rowOff>18602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D2D2CB4C-6FEB-6989-9AEC-7AD7DD90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71600" y="67894200"/>
          <a:ext cx="5390476" cy="35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324</xdr:row>
      <xdr:rowOff>0</xdr:rowOff>
    </xdr:from>
    <xdr:to>
      <xdr:col>17</xdr:col>
      <xdr:colOff>542343</xdr:colOff>
      <xdr:row>332</xdr:row>
      <xdr:rowOff>18838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E208135F-13FB-F622-F702-E2837EE49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543800" y="67894200"/>
          <a:ext cx="4657143" cy="1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56629</xdr:colOff>
      <xdr:row>25</xdr:row>
      <xdr:rowOff>94609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5DD5BAD-25FC-4702-99A8-A7F96F35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09550"/>
          <a:ext cx="4171429" cy="51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408924</xdr:colOff>
      <xdr:row>33</xdr:row>
      <xdr:rowOff>132521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B6622FB-C6D2-993B-96C3-8ADFF59F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257300"/>
          <a:ext cx="5209524" cy="66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428625</xdr:colOff>
      <xdr:row>9</xdr:row>
      <xdr:rowOff>123825</xdr:rowOff>
    </xdr:from>
    <xdr:to>
      <xdr:col>21</xdr:col>
      <xdr:colOff>104775</xdr:colOff>
      <xdr:row>16</xdr:row>
      <xdr:rowOff>172236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23DC4A2-56A9-F6B6-FDA4-E409483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9825" y="2009775"/>
          <a:ext cx="4676775" cy="1515261"/>
        </a:xfrm>
        <a:prstGeom prst="rect">
          <a:avLst/>
        </a:prstGeom>
      </xdr:spPr>
    </xdr:pic>
    <xdr:clientData/>
  </xdr:twoCellAnchor>
  <xdr:twoCellAnchor editAs="oneCell">
    <xdr:from>
      <xdr:col>14</xdr:col>
      <xdr:colOff>390524</xdr:colOff>
      <xdr:row>17</xdr:row>
      <xdr:rowOff>133350</xdr:rowOff>
    </xdr:from>
    <xdr:to>
      <xdr:col>21</xdr:col>
      <xdr:colOff>171450</xdr:colOff>
      <xdr:row>24</xdr:row>
      <xdr:rowOff>167850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2FC98E8-81EA-2A68-751C-CC225A93A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9824" y="3695700"/>
          <a:ext cx="4781551" cy="150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74BB-B4D6-4224-97D0-93A0D3276367}">
  <dimension ref="A1"/>
  <sheetViews>
    <sheetView workbookViewId="0">
      <selection activeCell="K2" sqref="K2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2F54-7728-4639-A940-B4D3B1AB0B67}">
  <dimension ref="A1"/>
  <sheetViews>
    <sheetView tabSelected="1" topLeftCell="A112" workbookViewId="0">
      <selection activeCell="L130" sqref="L130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D77A-AB2A-4090-9181-525BA1D49D30}">
  <dimension ref="A1"/>
  <sheetViews>
    <sheetView workbookViewId="0">
      <selection activeCell="C2" sqref="C2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ED2E-E3EE-4FF1-9835-4DB9F064E3FF}">
  <dimension ref="B2:Q62"/>
  <sheetViews>
    <sheetView topLeftCell="A25" workbookViewId="0">
      <selection activeCell="K45" sqref="K45:M50"/>
    </sheetView>
  </sheetViews>
  <sheetFormatPr defaultRowHeight="16.5" x14ac:dyDescent="0.3"/>
  <cols>
    <col min="10" max="10" width="14.875" bestFit="1" customWidth="1"/>
    <col min="12" max="12" width="9.5" bestFit="1" customWidth="1"/>
    <col min="14" max="14" width="12.125" bestFit="1" customWidth="1"/>
    <col min="16" max="16" width="11.625" bestFit="1" customWidth="1"/>
  </cols>
  <sheetData>
    <row r="2" spans="2:13" x14ac:dyDescent="0.3">
      <c r="B2" t="s">
        <v>3</v>
      </c>
      <c r="K2" t="s">
        <v>4</v>
      </c>
    </row>
    <row r="3" spans="2:13" x14ac:dyDescent="0.3">
      <c r="K3" t="s">
        <v>0</v>
      </c>
    </row>
    <row r="4" spans="2:13" x14ac:dyDescent="0.3">
      <c r="K4" t="s">
        <v>1</v>
      </c>
    </row>
    <row r="5" spans="2:13" x14ac:dyDescent="0.3">
      <c r="K5" t="s">
        <v>2</v>
      </c>
    </row>
    <row r="11" spans="2:13" x14ac:dyDescent="0.3">
      <c r="K11" t="s">
        <v>9</v>
      </c>
      <c r="L11" s="1" t="s">
        <v>5</v>
      </c>
      <c r="M11" t="s">
        <v>1</v>
      </c>
    </row>
    <row r="19" spans="11:13" x14ac:dyDescent="0.3">
      <c r="K19" t="s">
        <v>6</v>
      </c>
      <c r="M19" t="s">
        <v>2</v>
      </c>
    </row>
    <row r="27" spans="11:13" x14ac:dyDescent="0.3">
      <c r="K27" t="s">
        <v>7</v>
      </c>
      <c r="M27" t="s">
        <v>8</v>
      </c>
    </row>
    <row r="35" spans="10:17" x14ac:dyDescent="0.3">
      <c r="K35" t="s">
        <v>16</v>
      </c>
    </row>
    <row r="36" spans="10:17" x14ac:dyDescent="0.3">
      <c r="K36" s="2" t="s">
        <v>10</v>
      </c>
    </row>
    <row r="37" spans="10:17" x14ac:dyDescent="0.3">
      <c r="K37" s="2" t="s">
        <v>29</v>
      </c>
    </row>
    <row r="38" spans="10:17" x14ac:dyDescent="0.3">
      <c r="K38" s="2" t="s">
        <v>30</v>
      </c>
    </row>
    <row r="39" spans="10:17" x14ac:dyDescent="0.3">
      <c r="K39" s="2" t="s">
        <v>11</v>
      </c>
    </row>
    <row r="40" spans="10:17" x14ac:dyDescent="0.3">
      <c r="K40" s="2" t="s">
        <v>12</v>
      </c>
    </row>
    <row r="41" spans="10:17" x14ac:dyDescent="0.3">
      <c r="K41" s="2" t="s">
        <v>13</v>
      </c>
    </row>
    <row r="42" spans="10:17" x14ac:dyDescent="0.3">
      <c r="K42" s="2" t="s">
        <v>14</v>
      </c>
    </row>
    <row r="43" spans="10:17" x14ac:dyDescent="0.3">
      <c r="K43" s="2"/>
    </row>
    <row r="44" spans="10:17" x14ac:dyDescent="0.3">
      <c r="J44" t="s">
        <v>28</v>
      </c>
      <c r="K44" s="2" t="s">
        <v>27</v>
      </c>
    </row>
    <row r="45" spans="10:17" x14ac:dyDescent="0.3">
      <c r="K45" s="2" t="s">
        <v>15</v>
      </c>
      <c r="L45" s="2">
        <f>L46/(20+L47*8+ROUNDDOWN((L48+L49+L50)*L46/1000000000,0))/1000</f>
        <v>422.22222222222223</v>
      </c>
      <c r="M45" s="2" t="s">
        <v>25</v>
      </c>
    </row>
    <row r="46" spans="10:17" x14ac:dyDescent="0.3">
      <c r="K46" t="s">
        <v>17</v>
      </c>
      <c r="L46">
        <v>19000000</v>
      </c>
      <c r="M46" t="s">
        <v>22</v>
      </c>
    </row>
    <row r="47" spans="10:17" x14ac:dyDescent="0.3">
      <c r="K47" t="s">
        <v>21</v>
      </c>
      <c r="L47">
        <v>3</v>
      </c>
      <c r="N47">
        <f>L48+L49+L50</f>
        <v>56</v>
      </c>
      <c r="O47" t="s">
        <v>23</v>
      </c>
      <c r="P47">
        <f>N47/1000000000</f>
        <v>5.5999999999999999E-8</v>
      </c>
      <c r="Q47" t="s">
        <v>24</v>
      </c>
    </row>
    <row r="48" spans="10:17" x14ac:dyDescent="0.3">
      <c r="J48" t="s">
        <v>31</v>
      </c>
      <c r="K48" t="s">
        <v>18</v>
      </c>
      <c r="L48">
        <v>3</v>
      </c>
      <c r="M48" t="s">
        <v>23</v>
      </c>
      <c r="N48">
        <f>P47*L46</f>
        <v>1.0640000000000001</v>
      </c>
    </row>
    <row r="49" spans="10:14" x14ac:dyDescent="0.3">
      <c r="J49" t="s">
        <v>33</v>
      </c>
      <c r="K49" t="s">
        <v>19</v>
      </c>
      <c r="L49">
        <v>3</v>
      </c>
      <c r="M49" t="s">
        <v>23</v>
      </c>
      <c r="N49">
        <f>ROUNDDOWN((L48+L49+L50)*L46/1000000000,0)</f>
        <v>1</v>
      </c>
    </row>
    <row r="50" spans="10:14" x14ac:dyDescent="0.3">
      <c r="J50" t="s">
        <v>35</v>
      </c>
      <c r="K50" t="s">
        <v>20</v>
      </c>
      <c r="L50">
        <v>50</v>
      </c>
      <c r="M50" t="s">
        <v>23</v>
      </c>
    </row>
    <row r="52" spans="10:14" x14ac:dyDescent="0.3">
      <c r="K52" t="s">
        <v>26</v>
      </c>
    </row>
    <row r="56" spans="10:14" x14ac:dyDescent="0.3">
      <c r="K56" s="2" t="s">
        <v>10</v>
      </c>
    </row>
    <row r="57" spans="10:14" x14ac:dyDescent="0.3">
      <c r="K57" s="2" t="s">
        <v>29</v>
      </c>
    </row>
    <row r="58" spans="10:14" x14ac:dyDescent="0.3">
      <c r="K58" s="2" t="s">
        <v>30</v>
      </c>
    </row>
    <row r="59" spans="10:14" x14ac:dyDescent="0.3">
      <c r="K59" s="2" t="s">
        <v>32</v>
      </c>
    </row>
    <row r="60" spans="10:14" x14ac:dyDescent="0.3">
      <c r="K60" s="2" t="s">
        <v>34</v>
      </c>
    </row>
    <row r="61" spans="10:14" x14ac:dyDescent="0.3">
      <c r="K61" s="2" t="s">
        <v>36</v>
      </c>
    </row>
    <row r="62" spans="10:14" x14ac:dyDescent="0.3">
      <c r="K62" s="2" t="s">
        <v>14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Jang</dc:creator>
  <cp:lastModifiedBy>Woody Jang</cp:lastModifiedBy>
  <dcterms:created xsi:type="dcterms:W3CDTF">2025-07-15T10:22:37Z</dcterms:created>
  <dcterms:modified xsi:type="dcterms:W3CDTF">2025-07-16T13:08:35Z</dcterms:modified>
</cp:coreProperties>
</file>